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<sst xmlns="http://schemas.openxmlformats.org/spreadsheetml/2006/main" count="131" uniqueCount="99">
  <si>
    <t>Reported age Neogen (Miocene), assumed age 10 Ma, Palaeolatitude 43.83° N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</si>
  <si>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</si>
  <si>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</si>
  <si>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</si>
  <si>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</si>
  <si>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</si>
  <si>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</si>
  <si>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</si>
  <si>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</si>
  <si>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</si>
  <si>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</si>
  <si>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</si>
  <si>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</si>
  <si>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</si>
  <si>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</si>
  <si>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</si>
  <si>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</si>
  <si>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</si>
  <si>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</si>
  <si>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</si>
  <si>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</si>
  <si>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</si>
  <si>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</si>
  <si>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</si>
  <si>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</si>
  <si>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</si>
  <si>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</si>
  <si>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</si>
  <si>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</si>
  <si>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</si>
  <si>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</si>
  <si>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</si>
  <si>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</si>
  <si>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</si>
  <si>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</si>
  <si>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</si>
  <si>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</si>
  <si>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</si>
  <si>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</si>
  <si>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</si>
  <si>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</si>
  <si>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</si>
  <si>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</si>
  <si>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</si>
  <si>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</si>
  <si>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</si>
  <si>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</si>
  <si>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</si>
  <si>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</si>
  <si>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</si>
  <si>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</si>
  <si>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</si>
  <si>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</si>
  <si>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</si>
  <si>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</si>
  <si>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</si>
  <si>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</si>
  <si>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</si>
  <si>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</si>
  <si>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</si>
  <si>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</si>
  <si>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Trout Creek OR</t>
  </si>
  <si>
    <t>Populus eotremuloides</t>
  </si>
  <si>
    <t>Populus voyana</t>
  </si>
  <si>
    <t>Quercus hannibalii</t>
  </si>
  <si>
    <t>Prunus moragensis</t>
  </si>
  <si>
    <t>Acer medianum</t>
  </si>
  <si>
    <t>Acer septilobatum</t>
  </si>
  <si>
    <t>Acer scottiae</t>
  </si>
  <si>
    <t>Acer schornii</t>
  </si>
  <si>
    <t>Acer busamarum</t>
  </si>
  <si>
    <t>Acer smileyi</t>
  </si>
  <si>
    <t>Ilex fulva</t>
  </si>
  <si>
    <t>Mahonia simplex</t>
  </si>
  <si>
    <t>Ostrya</t>
  </si>
  <si>
    <t>Diospyros oregoniana</t>
  </si>
  <si>
    <t>Betula papyrifera</t>
  </si>
  <si>
    <t>Quercus simulata</t>
  </si>
  <si>
    <t>Carya bendirei</t>
  </si>
  <si>
    <t>Juglans browniana</t>
  </si>
  <si>
    <t>Sassafras</t>
  </si>
  <si>
    <t>Holodiscus</t>
  </si>
  <si>
    <t>Amelanchier</t>
  </si>
  <si>
    <t>Crataegus micro.</t>
  </si>
  <si>
    <t>Populus washoensis</t>
  </si>
  <si>
    <t>Alnus</t>
  </si>
  <si>
    <t>Sx. truckeana [Pertaphyllum?]</t>
  </si>
  <si>
    <t>Celtis sp.</t>
  </si>
  <si>
    <t>Mahonia reticulata</t>
  </si>
  <si>
    <t>Phyllites oregon.</t>
  </si>
  <si>
    <t>Rhododendron?</t>
  </si>
  <si>
    <t>Spiraea?</t>
  </si>
  <si>
    <t>Sorbus alvordensis</t>
  </si>
  <si>
    <t>Cedrela [Apocynum]</t>
  </si>
  <si>
    <t>Arbutus</t>
  </si>
  <si>
    <t>Saussurea?</t>
  </si>
  <si>
    <t>43.93°</t>
  </si>
  <si>
    <t>Reference: MacGinitie 1933</t>
  </si>
  <si>
    <t xml:space="preserve"> -118.94°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</si>
</sst>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G14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41" sqref="C4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48</v>
      </c>
      <c r="B1" s="26" t="s">
        <v>44</v>
      </c>
      <c r="C1" s="26"/>
      <c r="D1" s="20" t="s">
        <v>45</v>
      </c>
      <c r="E1" s="21" t="s">
        <v>46</v>
      </c>
      <c r="F1" s="20" t="s">
        <v>47</v>
      </c>
      <c r="G1" s="23" t="s">
        <v>50</v>
      </c>
      <c r="H1" s="23" t="s">
        <v>59</v>
      </c>
      <c r="I1" s="16" t="s">
        <v>49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61</v>
      </c>
      <c r="C3" s="49"/>
      <c r="D3" s="50" t="s">
        <v>96</v>
      </c>
      <c r="E3" s="51" t="s">
        <v>98</v>
      </c>
      <c r="F3" s="50"/>
      <c r="G3" s="52"/>
      <c r="H3" s="48">
        <f>AQ114</f>
        <v>0.957983193277311</v>
      </c>
      <c r="I3" s="64" t="s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52</v>
      </c>
      <c r="D5" s="46" t="s">
        <v>53</v>
      </c>
    </row>
    <row r="6" spans="3:82" ht="15" customHeight="1">
      <c r="C6" s="44" t="s">
        <v>51</v>
      </c>
      <c r="D6" s="43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9" t="s">
        <v>17</v>
      </c>
      <c r="U6" s="39" t="s">
        <v>18</v>
      </c>
      <c r="V6" s="39" t="s">
        <v>19</v>
      </c>
      <c r="W6" s="39" t="s">
        <v>20</v>
      </c>
      <c r="X6" s="40" t="s">
        <v>21</v>
      </c>
      <c r="Y6" s="40" t="s">
        <v>22</v>
      </c>
      <c r="Z6" s="40" t="s">
        <v>23</v>
      </c>
      <c r="AA6" s="41" t="s">
        <v>24</v>
      </c>
      <c r="AB6" s="41" t="s">
        <v>25</v>
      </c>
      <c r="AC6" s="41" t="s">
        <v>26</v>
      </c>
      <c r="AD6" s="41" t="s">
        <v>27</v>
      </c>
      <c r="AE6" s="41" t="s">
        <v>28</v>
      </c>
      <c r="AF6" s="42" t="s">
        <v>29</v>
      </c>
      <c r="AG6" s="42" t="s">
        <v>30</v>
      </c>
      <c r="AH6" s="42" t="s">
        <v>31</v>
      </c>
      <c r="AI6" s="6"/>
      <c r="AJ6" s="6"/>
      <c r="AK6" s="6"/>
      <c r="AL6" s="6"/>
      <c r="AM6" s="6"/>
      <c r="AN6" s="6"/>
      <c r="AQ6" t="s">
        <v>32</v>
      </c>
      <c r="AR6" s="7" t="s">
        <v>1</v>
      </c>
      <c r="AS6" s="1" t="s">
        <v>2</v>
      </c>
      <c r="AT6" s="1" t="s">
        <v>3</v>
      </c>
      <c r="AU6" s="1" t="s">
        <v>4</v>
      </c>
      <c r="AV6" s="1" t="s">
        <v>5</v>
      </c>
      <c r="AW6" s="1" t="s">
        <v>6</v>
      </c>
      <c r="AX6" s="1" t="s">
        <v>7</v>
      </c>
      <c r="AY6" s="2" t="s">
        <v>8</v>
      </c>
      <c r="AZ6" s="2" t="s">
        <v>9</v>
      </c>
      <c r="BA6" s="2" t="s">
        <v>10</v>
      </c>
      <c r="BB6" s="2" t="s">
        <v>11</v>
      </c>
      <c r="BC6" s="2" t="s">
        <v>12</v>
      </c>
      <c r="BD6" s="2" t="s">
        <v>13</v>
      </c>
      <c r="BE6" s="2" t="s">
        <v>14</v>
      </c>
      <c r="BF6" s="2" t="s">
        <v>15</v>
      </c>
      <c r="BG6" s="2" t="s">
        <v>16</v>
      </c>
      <c r="BH6" s="3" t="s">
        <v>17</v>
      </c>
      <c r="BI6" s="3" t="s">
        <v>18</v>
      </c>
      <c r="BJ6" s="3" t="s">
        <v>19</v>
      </c>
      <c r="BK6" s="3" t="s">
        <v>20</v>
      </c>
      <c r="BL6" s="4" t="s">
        <v>21</v>
      </c>
      <c r="BM6" s="4" t="s">
        <v>22</v>
      </c>
      <c r="BN6" s="4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5" t="s">
        <v>28</v>
      </c>
      <c r="BT6" s="6" t="s">
        <v>29</v>
      </c>
      <c r="BU6" s="6" t="s">
        <v>30</v>
      </c>
      <c r="BV6" s="6" t="s">
        <v>31</v>
      </c>
      <c r="BX6" s="53" t="s">
        <v>54</v>
      </c>
      <c r="BY6" s="10" t="s">
        <v>33</v>
      </c>
      <c r="BZ6" s="15" t="s">
        <v>34</v>
      </c>
      <c r="CA6" s="11" t="s">
        <v>35</v>
      </c>
      <c r="CB6" s="12" t="s">
        <v>36</v>
      </c>
      <c r="CC6" s="13" t="s">
        <v>37</v>
      </c>
      <c r="CD6" s="14" t="s">
        <v>38</v>
      </c>
    </row>
    <row r="7" spans="1:82" ht="12">
      <c r="A7" s="7">
        <f>IF(B7&gt;0,1,0)</f>
        <v>1</v>
      </c>
      <c r="B7" t="s">
        <v>62</v>
      </c>
      <c r="C7">
        <v>1</v>
      </c>
      <c r="G7">
        <v>0.5</v>
      </c>
      <c r="H7">
        <v>1</v>
      </c>
      <c r="P7">
        <v>1</v>
      </c>
      <c r="V7">
        <v>0.5</v>
      </c>
      <c r="W7">
        <v>0.5</v>
      </c>
      <c r="Y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63</v>
      </c>
      <c r="C8">
        <v>1</v>
      </c>
      <c r="F8">
        <v>0.5</v>
      </c>
      <c r="G8">
        <v>0.5</v>
      </c>
      <c r="H8">
        <v>1</v>
      </c>
      <c r="P8">
        <v>1</v>
      </c>
      <c r="U8">
        <v>1</v>
      </c>
      <c r="Y8">
        <v>1</v>
      </c>
      <c r="AA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64</v>
      </c>
      <c r="C9">
        <v>1</v>
      </c>
      <c r="E9">
        <v>1</v>
      </c>
      <c r="N9">
        <v>0.33</v>
      </c>
      <c r="O9">
        <v>0.33</v>
      </c>
      <c r="P9">
        <v>0.33</v>
      </c>
      <c r="U9">
        <v>0.5</v>
      </c>
      <c r="V9">
        <v>0.5</v>
      </c>
      <c r="Y9">
        <v>1</v>
      </c>
      <c r="AB9">
        <v>0.5</v>
      </c>
      <c r="AC9">
        <v>0.5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65</v>
      </c>
      <c r="C10">
        <v>1</v>
      </c>
      <c r="F10">
        <v>1</v>
      </c>
      <c r="G10">
        <v>1</v>
      </c>
      <c r="I10">
        <v>1</v>
      </c>
      <c r="J10">
        <v>1</v>
      </c>
      <c r="N10">
        <v>1</v>
      </c>
      <c r="V10">
        <v>1</v>
      </c>
      <c r="Y10">
        <v>1</v>
      </c>
      <c r="AC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66</v>
      </c>
      <c r="D11">
        <v>1</v>
      </c>
      <c r="F11">
        <v>0.5</v>
      </c>
      <c r="G11">
        <v>0.5</v>
      </c>
      <c r="H11">
        <v>0.5</v>
      </c>
      <c r="I11">
        <v>0.5</v>
      </c>
      <c r="J11">
        <v>0.5</v>
      </c>
      <c r="O11">
        <v>1</v>
      </c>
      <c r="U11">
        <v>0.5</v>
      </c>
      <c r="V11">
        <v>0.5</v>
      </c>
      <c r="Y11">
        <v>1</v>
      </c>
      <c r="AA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1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67</v>
      </c>
      <c r="D12">
        <v>1</v>
      </c>
      <c r="H12">
        <v>0.5</v>
      </c>
      <c r="I12">
        <v>0.5</v>
      </c>
      <c r="P12">
        <v>1</v>
      </c>
      <c r="V12">
        <v>1</v>
      </c>
      <c r="X12">
        <v>1</v>
      </c>
      <c r="AA12">
        <v>1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1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68</v>
      </c>
      <c r="D13">
        <v>1</v>
      </c>
      <c r="E13">
        <v>0.5</v>
      </c>
      <c r="I13">
        <v>0.5</v>
      </c>
      <c r="O13">
        <v>0.33</v>
      </c>
      <c r="P13">
        <v>0.33</v>
      </c>
      <c r="Q13">
        <v>0.33</v>
      </c>
      <c r="V13">
        <v>1</v>
      </c>
      <c r="X13">
        <v>0.5</v>
      </c>
      <c r="Y13">
        <v>0.5</v>
      </c>
      <c r="AA13">
        <v>1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1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69</v>
      </c>
      <c r="D14">
        <v>1</v>
      </c>
      <c r="H14">
        <v>1</v>
      </c>
      <c r="N14">
        <v>1</v>
      </c>
      <c r="V14">
        <v>1</v>
      </c>
      <c r="X14">
        <v>1</v>
      </c>
      <c r="AA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70</v>
      </c>
      <c r="D15">
        <v>1</v>
      </c>
      <c r="I15">
        <v>1</v>
      </c>
      <c r="P15">
        <v>1</v>
      </c>
      <c r="U15">
        <v>1</v>
      </c>
      <c r="X15">
        <v>1</v>
      </c>
      <c r="AA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1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71</v>
      </c>
      <c r="D16">
        <v>1</v>
      </c>
      <c r="F16">
        <v>1</v>
      </c>
      <c r="G16">
        <v>1</v>
      </c>
      <c r="I16">
        <v>1</v>
      </c>
      <c r="J16">
        <v>1</v>
      </c>
      <c r="Q16">
        <v>1</v>
      </c>
      <c r="V16">
        <v>1</v>
      </c>
      <c r="X16">
        <v>1</v>
      </c>
      <c r="AA16">
        <v>1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1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72</v>
      </c>
      <c r="C17">
        <v>1</v>
      </c>
      <c r="E17">
        <v>1</v>
      </c>
      <c r="Q17">
        <v>1</v>
      </c>
      <c r="V17">
        <v>1</v>
      </c>
      <c r="Y17">
        <v>1</v>
      </c>
      <c r="AC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73</v>
      </c>
      <c r="C18">
        <v>1</v>
      </c>
      <c r="E18">
        <v>1</v>
      </c>
      <c r="N18">
        <v>0.5</v>
      </c>
      <c r="O18">
        <v>0.5</v>
      </c>
      <c r="V18">
        <v>1</v>
      </c>
      <c r="Y18">
        <v>1</v>
      </c>
      <c r="AB18">
        <v>0.5</v>
      </c>
      <c r="AC18">
        <v>0.5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74</v>
      </c>
      <c r="C19">
        <v>1</v>
      </c>
      <c r="F19">
        <v>1</v>
      </c>
      <c r="G19">
        <v>1</v>
      </c>
      <c r="I19">
        <v>1</v>
      </c>
      <c r="J19">
        <v>1</v>
      </c>
      <c r="O19">
        <v>0.5</v>
      </c>
      <c r="P19">
        <v>0.5</v>
      </c>
      <c r="W19">
        <v>1</v>
      </c>
      <c r="Y19">
        <v>1</v>
      </c>
      <c r="AC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75</v>
      </c>
      <c r="C20">
        <v>1</v>
      </c>
      <c r="E20">
        <v>1</v>
      </c>
      <c r="O20">
        <v>1</v>
      </c>
      <c r="V20">
        <v>1</v>
      </c>
      <c r="Y20">
        <v>1</v>
      </c>
      <c r="AC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76</v>
      </c>
      <c r="C21">
        <v>1</v>
      </c>
      <c r="F21">
        <v>1</v>
      </c>
      <c r="G21">
        <v>1</v>
      </c>
      <c r="I21">
        <v>1</v>
      </c>
      <c r="J21">
        <v>1</v>
      </c>
      <c r="O21">
        <v>0.5</v>
      </c>
      <c r="P21">
        <v>0.5</v>
      </c>
      <c r="V21">
        <v>1</v>
      </c>
      <c r="X21">
        <v>0.5</v>
      </c>
      <c r="Y21">
        <v>0.5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77</v>
      </c>
      <c r="C22">
        <v>1</v>
      </c>
      <c r="E22">
        <v>0.5</v>
      </c>
      <c r="F22">
        <v>0.25</v>
      </c>
      <c r="G22">
        <v>0.25</v>
      </c>
      <c r="I22">
        <v>0.5</v>
      </c>
      <c r="O22">
        <v>0.5</v>
      </c>
      <c r="P22">
        <v>0.5</v>
      </c>
      <c r="V22">
        <v>0.5</v>
      </c>
      <c r="W22">
        <v>0.5</v>
      </c>
      <c r="Y22">
        <v>0.5</v>
      </c>
      <c r="Z22">
        <v>0.5</v>
      </c>
      <c r="AC22">
        <v>0.33</v>
      </c>
      <c r="AD22">
        <v>0.33</v>
      </c>
      <c r="AE22">
        <v>0.33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78</v>
      </c>
      <c r="C23">
        <v>1</v>
      </c>
      <c r="F23">
        <v>1</v>
      </c>
      <c r="G23">
        <v>1</v>
      </c>
      <c r="I23">
        <v>1</v>
      </c>
      <c r="O23">
        <v>1</v>
      </c>
      <c r="V23">
        <v>1</v>
      </c>
      <c r="Z23">
        <v>1</v>
      </c>
      <c r="AC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79</v>
      </c>
      <c r="C24">
        <v>1</v>
      </c>
      <c r="F24">
        <v>1</v>
      </c>
      <c r="G24">
        <v>1</v>
      </c>
      <c r="I24">
        <v>1</v>
      </c>
      <c r="O24">
        <v>1</v>
      </c>
      <c r="W24">
        <v>1</v>
      </c>
      <c r="Y24">
        <v>1</v>
      </c>
      <c r="AD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80</v>
      </c>
      <c r="C25">
        <v>0.5</v>
      </c>
      <c r="D25">
        <v>0.5</v>
      </c>
      <c r="E25">
        <v>1</v>
      </c>
      <c r="P25">
        <v>0.5</v>
      </c>
      <c r="Q25">
        <v>0.5</v>
      </c>
      <c r="U25">
        <v>0.5</v>
      </c>
      <c r="V25">
        <v>0.5</v>
      </c>
      <c r="Y25">
        <v>1</v>
      </c>
      <c r="AC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81</v>
      </c>
      <c r="C26">
        <v>1</v>
      </c>
      <c r="F26">
        <v>1</v>
      </c>
      <c r="G26">
        <v>1</v>
      </c>
      <c r="H26">
        <v>1</v>
      </c>
      <c r="J26">
        <v>1</v>
      </c>
      <c r="O26">
        <v>1</v>
      </c>
      <c r="U26">
        <v>1</v>
      </c>
      <c r="Y26">
        <v>0.5</v>
      </c>
      <c r="Z26">
        <v>0.5</v>
      </c>
      <c r="AB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82</v>
      </c>
      <c r="C27">
        <v>1</v>
      </c>
      <c r="F27">
        <v>0.5</v>
      </c>
      <c r="G27">
        <v>0.5</v>
      </c>
      <c r="H27">
        <v>0.5</v>
      </c>
      <c r="I27">
        <v>0.5</v>
      </c>
      <c r="O27">
        <v>0.5</v>
      </c>
      <c r="P27">
        <v>0.5</v>
      </c>
      <c r="U27">
        <v>1</v>
      </c>
      <c r="Y27">
        <v>1</v>
      </c>
      <c r="AB27">
        <v>1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83</v>
      </c>
      <c r="D28">
        <v>1</v>
      </c>
      <c r="I28">
        <v>1</v>
      </c>
      <c r="O28">
        <v>0.5</v>
      </c>
      <c r="P28">
        <v>0.5</v>
      </c>
      <c r="U28">
        <v>1</v>
      </c>
      <c r="Y28">
        <v>1</v>
      </c>
      <c r="AB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84</v>
      </c>
      <c r="C29">
        <v>1</v>
      </c>
      <c r="G29">
        <v>0.5</v>
      </c>
      <c r="H29">
        <v>1</v>
      </c>
      <c r="P29">
        <v>1</v>
      </c>
      <c r="U29">
        <v>1</v>
      </c>
      <c r="Y29">
        <v>1</v>
      </c>
      <c r="AA29">
        <v>1</v>
      </c>
      <c r="AH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1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85</v>
      </c>
      <c r="C30">
        <v>1</v>
      </c>
      <c r="F30">
        <v>1</v>
      </c>
      <c r="G30">
        <v>1</v>
      </c>
      <c r="H30">
        <v>0.5</v>
      </c>
      <c r="I30">
        <v>0.5</v>
      </c>
      <c r="J30">
        <v>1</v>
      </c>
      <c r="O30">
        <v>1</v>
      </c>
      <c r="U30">
        <v>1</v>
      </c>
      <c r="X30">
        <v>1</v>
      </c>
      <c r="AB30">
        <v>1</v>
      </c>
      <c r="AH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86</v>
      </c>
      <c r="C31">
        <v>1</v>
      </c>
      <c r="E31">
        <v>1</v>
      </c>
      <c r="N31">
        <v>1</v>
      </c>
      <c r="U31">
        <v>1</v>
      </c>
      <c r="Z31">
        <v>1</v>
      </c>
      <c r="AE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1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87</v>
      </c>
      <c r="C32">
        <v>1</v>
      </c>
      <c r="F32">
        <v>1</v>
      </c>
      <c r="G32">
        <v>1</v>
      </c>
      <c r="I32">
        <v>1</v>
      </c>
      <c r="O32">
        <v>1</v>
      </c>
      <c r="Y32">
        <v>1</v>
      </c>
      <c r="AB32">
        <v>1</v>
      </c>
      <c r="AH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0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88</v>
      </c>
      <c r="C33">
        <v>1</v>
      </c>
      <c r="E33">
        <v>1</v>
      </c>
      <c r="O33">
        <v>1</v>
      </c>
      <c r="Y33">
        <v>0.5</v>
      </c>
      <c r="Z33">
        <v>0.5</v>
      </c>
      <c r="AC33">
        <v>1</v>
      </c>
      <c r="AH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0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89</v>
      </c>
      <c r="C34">
        <v>1</v>
      </c>
      <c r="E34">
        <v>1</v>
      </c>
      <c r="O34">
        <v>1</v>
      </c>
      <c r="Z34">
        <v>1</v>
      </c>
      <c r="AE34">
        <v>1</v>
      </c>
      <c r="AH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1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0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90</v>
      </c>
      <c r="C35">
        <v>1</v>
      </c>
      <c r="E35">
        <v>1</v>
      </c>
      <c r="Q35">
        <v>1</v>
      </c>
      <c r="AE35">
        <v>1</v>
      </c>
      <c r="AH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1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0</v>
      </c>
      <c r="CB35">
        <f t="shared" si="8"/>
        <v>0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91</v>
      </c>
      <c r="C36">
        <v>1</v>
      </c>
      <c r="H36">
        <v>1</v>
      </c>
      <c r="O36">
        <v>1</v>
      </c>
      <c r="U36">
        <v>1</v>
      </c>
      <c r="Z36">
        <v>1</v>
      </c>
      <c r="AD36">
        <v>1</v>
      </c>
      <c r="AG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92</v>
      </c>
      <c r="C37">
        <v>1</v>
      </c>
      <c r="F37">
        <v>1</v>
      </c>
      <c r="G37">
        <v>1</v>
      </c>
      <c r="I37">
        <v>1</v>
      </c>
      <c r="N37">
        <v>1</v>
      </c>
      <c r="V37">
        <v>1</v>
      </c>
      <c r="Y37">
        <v>1</v>
      </c>
      <c r="AC37">
        <v>1</v>
      </c>
      <c r="AG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0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93</v>
      </c>
      <c r="C38">
        <v>1</v>
      </c>
      <c r="E38">
        <v>1</v>
      </c>
      <c r="P38">
        <v>1</v>
      </c>
      <c r="V38">
        <v>1</v>
      </c>
      <c r="Y38">
        <v>1</v>
      </c>
      <c r="AC38">
        <v>1</v>
      </c>
      <c r="AH38">
        <v>1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94</v>
      </c>
      <c r="C39">
        <v>1</v>
      </c>
      <c r="E39">
        <v>0.5</v>
      </c>
      <c r="F39">
        <v>0.25</v>
      </c>
      <c r="G39">
        <v>0.25</v>
      </c>
      <c r="H39">
        <v>0.5</v>
      </c>
      <c r="O39">
        <v>0.33</v>
      </c>
      <c r="P39">
        <v>0.33</v>
      </c>
      <c r="Q39">
        <v>0.33</v>
      </c>
      <c r="U39">
        <v>1</v>
      </c>
      <c r="Y39">
        <v>0.5</v>
      </c>
      <c r="Z39">
        <v>0.5</v>
      </c>
      <c r="AC39">
        <v>1</v>
      </c>
      <c r="AG39">
        <v>0.5</v>
      </c>
      <c r="AH39">
        <v>0.5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1</v>
      </c>
      <c r="AU39">
        <f t="shared" si="14"/>
        <v>1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t="s">
        <v>95</v>
      </c>
      <c r="C40">
        <v>1</v>
      </c>
      <c r="G40">
        <v>0.5</v>
      </c>
      <c r="H40">
        <v>1</v>
      </c>
      <c r="Q40">
        <v>1</v>
      </c>
      <c r="U40">
        <v>1</v>
      </c>
      <c r="X40">
        <v>1</v>
      </c>
      <c r="AD40">
        <v>1</v>
      </c>
      <c r="AH40">
        <v>1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0</v>
      </c>
      <c r="AU40">
        <f t="shared" si="14"/>
        <v>1</v>
      </c>
      <c r="AV40">
        <f t="shared" si="15"/>
        <v>1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1</v>
      </c>
      <c r="BJ40">
        <f t="shared" si="29"/>
        <v>0</v>
      </c>
      <c r="BK40">
        <f t="shared" si="30"/>
        <v>0</v>
      </c>
      <c r="BL40">
        <f t="shared" si="31"/>
        <v>1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39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40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13</v>
      </c>
      <c r="AT108" s="7">
        <f t="shared" si="91"/>
        <v>15</v>
      </c>
      <c r="AU108" s="7">
        <f t="shared" si="91"/>
        <v>18</v>
      </c>
      <c r="AV108" s="7">
        <f t="shared" si="91"/>
        <v>12</v>
      </c>
      <c r="AW108" s="7">
        <f t="shared" si="91"/>
        <v>16</v>
      </c>
      <c r="AX108" s="7">
        <f t="shared" si="91"/>
        <v>7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6</v>
      </c>
      <c r="BC108" s="7">
        <f t="shared" si="91"/>
        <v>19</v>
      </c>
      <c r="BD108" s="7">
        <f t="shared" si="91"/>
        <v>15</v>
      </c>
      <c r="BE108" s="7">
        <f t="shared" si="91"/>
        <v>7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14</v>
      </c>
      <c r="BJ108" s="7">
        <f t="shared" si="91"/>
        <v>17</v>
      </c>
      <c r="BK108" s="7">
        <f t="shared" si="91"/>
        <v>4</v>
      </c>
      <c r="BL108" s="7">
        <f t="shared" si="91"/>
        <v>8</v>
      </c>
      <c r="BM108" s="7">
        <f t="shared" si="91"/>
        <v>23</v>
      </c>
      <c r="BN108" s="7">
        <f t="shared" si="91"/>
        <v>8</v>
      </c>
      <c r="BO108" s="7">
        <f t="shared" si="91"/>
        <v>8</v>
      </c>
      <c r="BP108" s="7">
        <f t="shared" si="91"/>
        <v>9</v>
      </c>
      <c r="BQ108" s="7">
        <f t="shared" si="91"/>
        <v>13</v>
      </c>
      <c r="BR108" s="7">
        <f t="shared" si="91"/>
        <v>4</v>
      </c>
      <c r="BS108" s="7">
        <f t="shared" si="91"/>
        <v>4</v>
      </c>
      <c r="BT108" s="7">
        <f t="shared" si="91"/>
        <v>0</v>
      </c>
      <c r="BU108" s="7">
        <f t="shared" si="91"/>
        <v>18</v>
      </c>
      <c r="BV108" s="7">
        <f t="shared" si="91"/>
        <v>20</v>
      </c>
      <c r="BW108" s="8" t="s">
        <v>40</v>
      </c>
      <c r="BX108" s="8">
        <f>SUM(BX7:BX107)</f>
        <v>34</v>
      </c>
      <c r="BY108" s="8">
        <f aca="true" t="shared" si="92" ref="BY108:CD108">SUM(BY7:BY107)</f>
        <v>34</v>
      </c>
      <c r="BZ108" s="8">
        <f t="shared" si="92"/>
        <v>34</v>
      </c>
      <c r="CA108" s="8">
        <f t="shared" si="92"/>
        <v>30</v>
      </c>
      <c r="CB108" s="8">
        <f t="shared" si="92"/>
        <v>33</v>
      </c>
      <c r="CC108" s="8">
        <f t="shared" si="92"/>
        <v>34</v>
      </c>
      <c r="CD108" s="8">
        <f t="shared" si="92"/>
        <v>34</v>
      </c>
    </row>
    <row r="109" spans="1:40" ht="12.75">
      <c r="A109" s="7"/>
      <c r="B109" s="57" t="s">
        <v>41</v>
      </c>
      <c r="C109" s="8"/>
      <c r="D109" s="58">
        <f>SUM(D7:D107)</f>
        <v>7.5</v>
      </c>
      <c r="E109" s="1">
        <f aca="true" t="shared" si="93" ref="E109:AH109">SUM(E7:E107)</f>
        <v>11.5</v>
      </c>
      <c r="F109" s="1">
        <f>SUM(F7:F107)</f>
        <v>12</v>
      </c>
      <c r="G109" s="1">
        <f t="shared" si="93"/>
        <v>13.5</v>
      </c>
      <c r="H109" s="1">
        <f t="shared" si="93"/>
        <v>9.5</v>
      </c>
      <c r="I109" s="1">
        <f t="shared" si="93"/>
        <v>13</v>
      </c>
      <c r="J109" s="58">
        <f t="shared" si="93"/>
        <v>6.5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4.83</v>
      </c>
      <c r="O109" s="1">
        <f t="shared" si="93"/>
        <v>13.99</v>
      </c>
      <c r="P109" s="1">
        <f t="shared" si="93"/>
        <v>9.99</v>
      </c>
      <c r="Q109" s="1">
        <f t="shared" si="93"/>
        <v>5.16</v>
      </c>
      <c r="R109" s="1">
        <f t="shared" si="93"/>
        <v>0</v>
      </c>
      <c r="S109" s="58">
        <f t="shared" si="93"/>
        <v>0</v>
      </c>
      <c r="T109" s="1">
        <f t="shared" si="93"/>
        <v>0</v>
      </c>
      <c r="U109" s="1">
        <f t="shared" si="93"/>
        <v>12.5</v>
      </c>
      <c r="V109" s="1">
        <f t="shared" si="93"/>
        <v>14.5</v>
      </c>
      <c r="W109" s="58">
        <f t="shared" si="93"/>
        <v>3</v>
      </c>
      <c r="X109" s="1">
        <f t="shared" si="93"/>
        <v>7</v>
      </c>
      <c r="Y109" s="1">
        <f t="shared" si="93"/>
        <v>20</v>
      </c>
      <c r="Z109" s="58">
        <f t="shared" si="93"/>
        <v>6</v>
      </c>
      <c r="AA109" s="1">
        <f t="shared" si="93"/>
        <v>8</v>
      </c>
      <c r="AB109" s="1">
        <f t="shared" si="93"/>
        <v>8</v>
      </c>
      <c r="AC109" s="1">
        <f t="shared" si="93"/>
        <v>11.33</v>
      </c>
      <c r="AD109" s="1">
        <f t="shared" si="93"/>
        <v>3.33</v>
      </c>
      <c r="AE109" s="58">
        <f t="shared" si="93"/>
        <v>3.33</v>
      </c>
      <c r="AF109" s="1">
        <f t="shared" si="93"/>
        <v>0</v>
      </c>
      <c r="AG109" s="1">
        <f t="shared" si="93"/>
        <v>16</v>
      </c>
      <c r="AH109" s="58">
        <f t="shared" si="93"/>
        <v>18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42</v>
      </c>
      <c r="C110" s="8"/>
      <c r="D110" s="58">
        <f>AR108</f>
        <v>34</v>
      </c>
      <c r="E110" s="1">
        <f>BY108</f>
        <v>34</v>
      </c>
      <c r="F110" s="1">
        <f>BY108</f>
        <v>34</v>
      </c>
      <c r="G110" s="1">
        <f>BY108</f>
        <v>34</v>
      </c>
      <c r="H110" s="1">
        <f>BY108</f>
        <v>34</v>
      </c>
      <c r="I110" s="1">
        <f>BY108</f>
        <v>34</v>
      </c>
      <c r="J110" s="58">
        <f>BY108</f>
        <v>34</v>
      </c>
      <c r="K110" s="2">
        <f>BZ108</f>
        <v>34</v>
      </c>
      <c r="L110" s="2">
        <f>BZ108</f>
        <v>34</v>
      </c>
      <c r="M110" s="2">
        <f>BZ108</f>
        <v>34</v>
      </c>
      <c r="N110" s="2">
        <f>BZ108</f>
        <v>34</v>
      </c>
      <c r="O110" s="2">
        <f>BZ108</f>
        <v>34</v>
      </c>
      <c r="P110" s="2">
        <f>BZ108</f>
        <v>34</v>
      </c>
      <c r="Q110" s="2">
        <f>BZ108</f>
        <v>34</v>
      </c>
      <c r="R110" s="2">
        <f>BZ108</f>
        <v>34</v>
      </c>
      <c r="S110" s="59">
        <f>BZ108</f>
        <v>34</v>
      </c>
      <c r="T110" s="3">
        <f>CA108</f>
        <v>30</v>
      </c>
      <c r="U110" s="3">
        <f>CA108</f>
        <v>30</v>
      </c>
      <c r="V110" s="3">
        <f>CA108</f>
        <v>30</v>
      </c>
      <c r="W110" s="60">
        <f>CA108</f>
        <v>30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34</v>
      </c>
      <c r="AB110" s="5">
        <f>CC108</f>
        <v>34</v>
      </c>
      <c r="AC110" s="5">
        <f>CC108</f>
        <v>34</v>
      </c>
      <c r="AD110" s="5">
        <f>CC108</f>
        <v>34</v>
      </c>
      <c r="AE110" s="62">
        <f>CC108</f>
        <v>34</v>
      </c>
      <c r="AF110" s="6">
        <f>CD108</f>
        <v>34</v>
      </c>
      <c r="AG110" s="6">
        <f>CD108</f>
        <v>34</v>
      </c>
      <c r="AH110" s="63">
        <f>CD108</f>
        <v>34</v>
      </c>
      <c r="AI110" s="6"/>
      <c r="AJ110" s="6"/>
      <c r="AK110" s="6"/>
      <c r="AL110" s="6"/>
      <c r="AM110" s="6"/>
      <c r="AN110" s="6"/>
      <c r="AP110" t="s">
        <v>55</v>
      </c>
      <c r="AQ110">
        <f>SUM(BX108:CD108)</f>
        <v>233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57</v>
      </c>
      <c r="AQ111">
        <f>AQ108*7-SUM(BX108:CD108)</f>
        <v>5</v>
      </c>
    </row>
    <row r="112" spans="1:43" ht="12.75">
      <c r="A112" s="7"/>
      <c r="B112" s="7" t="s">
        <v>43</v>
      </c>
      <c r="C112" s="7"/>
      <c r="D112" s="47">
        <f>(D109/AR108)*100</f>
        <v>22.058823529411764</v>
      </c>
      <c r="E112" s="47">
        <f>(E109/BY108)*100</f>
        <v>33.82352941176471</v>
      </c>
      <c r="F112" s="47">
        <f>(F109/BY108)*100</f>
        <v>35.294117647058826</v>
      </c>
      <c r="G112" s="47">
        <f>(G109/BY108)*100</f>
        <v>39.705882352941174</v>
      </c>
      <c r="H112" s="47">
        <f>(H109/BY108)*100</f>
        <v>27.941176470588236</v>
      </c>
      <c r="I112" s="47">
        <f>(I109/BY108)*100</f>
        <v>38.23529411764706</v>
      </c>
      <c r="J112" s="47">
        <f>(J109/BY108)*100</f>
        <v>19.11764705882353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14.205882352941176</v>
      </c>
      <c r="O112" s="47">
        <f>(O109/BZ108)*100</f>
        <v>41.14705882352941</v>
      </c>
      <c r="P112" s="47">
        <f>(P109/BZ108)*100</f>
        <v>29.38235294117647</v>
      </c>
      <c r="Q112" s="47">
        <f>(Q109/BZ108)*100</f>
        <v>15.176470588235293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41.66666666666667</v>
      </c>
      <c r="V112" s="47">
        <f>(V109/CA108)*100</f>
        <v>48.333333333333336</v>
      </c>
      <c r="W112" s="47">
        <f>(W109/CA108)*100</f>
        <v>10</v>
      </c>
      <c r="X112" s="47">
        <f>(X109/CB108)*100</f>
        <v>21.21212121212121</v>
      </c>
      <c r="Y112" s="47">
        <f>(Y109/CB108)*100</f>
        <v>60.60606060606061</v>
      </c>
      <c r="Z112" s="47">
        <f>(Z109/CB108)*100</f>
        <v>18.181818181818183</v>
      </c>
      <c r="AA112" s="47">
        <f>(AA109/CC108)*100</f>
        <v>23.52941176470588</v>
      </c>
      <c r="AB112" s="47">
        <f>(AB109/CC108)*100</f>
        <v>23.52941176470588</v>
      </c>
      <c r="AC112" s="47">
        <f>(AC109/CC108)*100</f>
        <v>33.32352941176471</v>
      </c>
      <c r="AD112" s="47">
        <f>(AD109/CC108)*100</f>
        <v>9.794117647058824</v>
      </c>
      <c r="AE112" s="47">
        <f>(AE109/CC108)*100</f>
        <v>9.794117647058824</v>
      </c>
      <c r="AF112" s="47">
        <f>(AF109/CD108)*100</f>
        <v>0</v>
      </c>
      <c r="AG112" s="47">
        <f>(AG109/CD108)*100</f>
        <v>47.05882352941176</v>
      </c>
      <c r="AH112" s="47">
        <f>(AH109/CD108)*100</f>
        <v>52.94117647058824</v>
      </c>
      <c r="AP112" t="s">
        <v>56</v>
      </c>
      <c r="AQ112">
        <f>AQ108*7</f>
        <v>238</v>
      </c>
    </row>
    <row r="114" spans="42:43" ht="12.75">
      <c r="AP114" t="s">
        <v>58</v>
      </c>
      <c r="AQ114">
        <f>(AQ110-AQ111)/AQ112</f>
        <v>0.957983193277311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2011-07-08T11:13:48Z</dcterms:modified>
  <cp:category/>
  <cp:version/>
  <cp:contentType/>
  <cp:contentStatus/>
</cp:coreProperties>
</file>